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<sst xmlns="http://schemas.openxmlformats.org/spreadsheetml/2006/main" count="240" uniqueCount="125">
  <si>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</si>
  <si>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</si>
  <si>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</si>
  <si>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</si>
  <si>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</si>
  <si>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</si>
  <si>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</si>
  <si>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</si>
  <si>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</si>
  <si>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</si>
  <si>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</si>
  <si>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</si>
  <si>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</si>
  <si>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</si>
  <si>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</si>
  <si>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</si>
  <si>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</si>
  <si>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</si>
  <si>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</si>
  <si>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</si>
  <si>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</si>
  <si>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</si>
  <si>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</si>
  <si>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</si>
  <si>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</si>
  <si>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</si>
  <si>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</si>
  <si>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</si>
  <si>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</si>
  <si>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</si>
  <si>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</si>
  <si>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</si>
  <si>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</si>
  <si>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</si>
  <si>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</si>
  <si>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</si>
  <si>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</si>
  <si>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</si>
  <si>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</si>
  <si>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</si>
  <si>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</si>
  <si>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</si>
  <si>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</si>
  <si>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</si>
  <si>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</si>
  <si>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</si>
  <si>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</si>
  <si>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</si>
  <si>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</si>
  <si>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</si>
  <si>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</si>
  <si>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</si>
  <si>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</si>
  <si>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</si>
  <si>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</si>
  <si>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</si>
  <si>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</si>
  <si>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</si>
  <si>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</si>
  <si>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</si>
  <si>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</si>
  <si>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</si>
  <si>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</si>
  <si>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</si>
  <si>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</si>
  <si>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</si>
  <si>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</si>
  <si>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</si>
  <si>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</si>
  <si>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</si>
  <si>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</si>
  <si>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</si>
  <si>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</si>
  <si>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</si>
  <si>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</si>
  <si>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</si>
  <si>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</si>
  <si>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</si>
  <si>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</si>
  <si>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</si>
  <si>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</si>
  <si>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</si>
  <si>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</si>
  <si>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</si>
  <si>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</si>
  <si>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</si>
  <si>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</si>
  <si>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</si>
  <si>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</si>
  <si>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</si>
  <si>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</si>
  <si>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</si>
  <si>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</si>
  <si>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</si>
  <si>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</si>
  <si>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</si>
  <si>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</si>
  <si>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</si>
  <si>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</si>
  <si>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</si>
  <si>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</si>
  <si>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</si>
  <si>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</si>
  <si>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</si>
  <si>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</si>
  <si>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</si>
  <si>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</si>
  <si>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</si>
  <si>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</si>
  <si>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小城市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</si>
  <si>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</si>
  <si>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</si>
  <si>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</si>
  <si>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</si>
  <si>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</si>
  <si>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</si>
  <si>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</si>
  <si>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</si>
  <si>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</si>
  <si>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</si>
  <si>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</si>
  <si>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当市の農業集落排水の供用開始は平成13年3月27日以降となっており、下水道管に法定耐用年数を超えたものはない。
　しかし、農業集落排水の3処理区の内、2処理区のついて整備から10年を経過しているため、施設の機能強化を行っている。</t>
    <phoneticPr fontId="4"/>
  </si>
  <si>
    <t>　当市の農業集落排水の健全化・効率化のため、更なる水洗化率の向上を図る必要がある。今後、戸別訪問による接続促進等で下水道接続率の向上を図りたい。
　また、使用料改定による経営の健全化も検討を行う。</t>
    <phoneticPr fontId="4"/>
  </si>
  <si>
    <t>非設置</t>
    <rPh sb="0" eb="1">
      <t>ヒ</t>
    </rPh>
    <rPh sb="1" eb="3">
      <t>セッチ</t>
    </rPh>
    <phoneticPr fontId="4"/>
  </si>
  <si>
    <t>　当市の農業集落排水について、収益的収支比率は改善傾向にあるが、100％を下回っており、経営改善を行う必要がある。
　また、企業債残高対事業規模比率は類似団体と比較して低い状態へ改善している。
　①④⑤⑥表の数値改善は、平成28年度決算統計における、基準内繰入金の繰入基準見直しによる改善である。
　当市では類似団体と比較して、施設利用率、水洗化率ともに劣位となっている。接続促進により、水洗化率及び施設利用率の向上を行い、使用料収入を確保し経営の健全化を行う。</t>
    <rPh sb="84" eb="85">
      <t>ヒク</t>
    </rPh>
    <rPh sb="86" eb="88">
      <t>ジョウタイ</t>
    </rPh>
    <rPh sb="89" eb="91">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</si>
</sst>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598912"/>
        <c:axId val="147223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ser>
        <c:dLbls>
          <c:showLegendKey val="0"/>
          <c:showVal val="0"/>
          <c:showCatName val="0"/>
          <c:showSerName val="0"/>
          <c:showPercent val="0"/>
          <c:showBubbleSize val="0"/>
        </c:dLbls>
        <c:marker val="1"/>
        <c:smooth val="0"/>
        <c:axId val="146598912"/>
        <c:axId val="147223680"/>
      </c:lineChart>
      <c:dateAx>
        <c:axId val="146598912"/>
        <c:scaling>
          <c:orientation val="minMax"/>
        </c:scaling>
        <c:delete val="1"/>
        <c:axPos val="b"/>
        <c:numFmt formatCode="ge" sourceLinked="1"/>
        <c:majorTickMark val="none"/>
        <c:minorTickMark val="none"/>
        <c:tickLblPos val="none"/>
        <c:crossAx val="147223680"/>
        <c:crosses val="autoZero"/>
        <c:auto val="1"/>
        <c:lblOffset val="100"/>
        <c:baseTimeUnit val="years"/>
      </c:dateAx>
      <c:valAx>
        <c:axId val="14722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34.450000000000003</c:v>
                </c:pt>
                <c:pt idx="1">
                  <c:v>39.81</c:v>
                </c:pt>
                <c:pt idx="2">
                  <c:v>39.96</c:v>
                </c:pt>
                <c:pt idx="3">
                  <c:v>47.18</c:v>
                </c:pt>
                <c:pt idx="4">
                  <c:v>40.89</c:v>
                </c:pt>
              </c:numCache>
            </c:numRef>
          </c:val>
        </c:ser>
        <c:dLbls>
          <c:showLegendKey val="0"/>
          <c:showVal val="0"/>
          <c:showCatName val="0"/>
          <c:showSerName val="0"/>
          <c:showPercent val="0"/>
          <c:showBubbleSize val="0"/>
        </c:dLbls>
        <c:gapWidth val="150"/>
        <c:axId val="148815232"/>
        <c:axId val="1488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ser>
        <c:dLbls>
          <c:showLegendKey val="0"/>
          <c:showVal val="0"/>
          <c:showCatName val="0"/>
          <c:showSerName val="0"/>
          <c:showPercent val="0"/>
          <c:showBubbleSize val="0"/>
        </c:dLbls>
        <c:marker val="1"/>
        <c:smooth val="0"/>
        <c:axId val="148815232"/>
        <c:axId val="148821504"/>
      </c:lineChart>
      <c:dateAx>
        <c:axId val="148815232"/>
        <c:scaling>
          <c:orientation val="minMax"/>
        </c:scaling>
        <c:delete val="1"/>
        <c:axPos val="b"/>
        <c:numFmt formatCode="ge" sourceLinked="1"/>
        <c:majorTickMark val="none"/>
        <c:minorTickMark val="none"/>
        <c:tickLblPos val="none"/>
        <c:crossAx val="148821504"/>
        <c:crosses val="autoZero"/>
        <c:auto val="1"/>
        <c:lblOffset val="100"/>
        <c:baseTimeUnit val="years"/>
      </c:dateAx>
      <c:valAx>
        <c:axId val="1488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75.14</c:v>
                </c:pt>
                <c:pt idx="1">
                  <c:v>76.78</c:v>
                </c:pt>
                <c:pt idx="2">
                  <c:v>77.72</c:v>
                </c:pt>
                <c:pt idx="3">
                  <c:v>79.47</c:v>
                </c:pt>
                <c:pt idx="4">
                  <c:v>78.849999999999994</c:v>
                </c:pt>
              </c:numCache>
            </c:numRef>
          </c:val>
        </c:ser>
        <c:dLbls>
          <c:showLegendKey val="0"/>
          <c:showVal val="0"/>
          <c:showCatName val="0"/>
          <c:showSerName val="0"/>
          <c:showPercent val="0"/>
          <c:showBubbleSize val="0"/>
        </c:dLbls>
        <c:gapWidth val="150"/>
        <c:axId val="148904960"/>
        <c:axId val="1489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ser>
        <c:dLbls>
          <c:showLegendKey val="0"/>
          <c:showVal val="0"/>
          <c:showCatName val="0"/>
          <c:showSerName val="0"/>
          <c:showPercent val="0"/>
          <c:showBubbleSize val="0"/>
        </c:dLbls>
        <c:marker val="1"/>
        <c:smooth val="0"/>
        <c:axId val="148904960"/>
        <c:axId val="148935808"/>
      </c:lineChart>
      <c:dateAx>
        <c:axId val="148904960"/>
        <c:scaling>
          <c:orientation val="minMax"/>
        </c:scaling>
        <c:delete val="1"/>
        <c:axPos val="b"/>
        <c:numFmt formatCode="ge" sourceLinked="1"/>
        <c:majorTickMark val="none"/>
        <c:minorTickMark val="none"/>
        <c:tickLblPos val="none"/>
        <c:crossAx val="148935808"/>
        <c:crosses val="autoZero"/>
        <c:auto val="1"/>
        <c:lblOffset val="100"/>
        <c:baseTimeUnit val="years"/>
      </c:dateAx>
      <c:valAx>
        <c:axId val="14893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61.27</c:v>
                </c:pt>
                <c:pt idx="1">
                  <c:v>61.73</c:v>
                </c:pt>
                <c:pt idx="2">
                  <c:v>56.85</c:v>
                </c:pt>
                <c:pt idx="3">
                  <c:v>80.39</c:v>
                </c:pt>
                <c:pt idx="4">
                  <c:v>89.27</c:v>
                </c:pt>
              </c:numCache>
            </c:numRef>
          </c:val>
        </c:ser>
        <c:dLbls>
          <c:showLegendKey val="0"/>
          <c:showVal val="0"/>
          <c:showCatName val="0"/>
          <c:showSerName val="0"/>
          <c:showPercent val="0"/>
          <c:showBubbleSize val="0"/>
        </c:dLbls>
        <c:gapWidth val="150"/>
        <c:axId val="147393152"/>
        <c:axId val="1474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393152"/>
        <c:axId val="147403520"/>
      </c:lineChart>
      <c:dateAx>
        <c:axId val="147393152"/>
        <c:scaling>
          <c:orientation val="minMax"/>
        </c:scaling>
        <c:delete val="1"/>
        <c:axPos val="b"/>
        <c:numFmt formatCode="ge" sourceLinked="1"/>
        <c:majorTickMark val="none"/>
        <c:minorTickMark val="none"/>
        <c:tickLblPos val="none"/>
        <c:crossAx val="147403520"/>
        <c:crosses val="autoZero"/>
        <c:auto val="1"/>
        <c:lblOffset val="100"/>
        <c:baseTimeUnit val="years"/>
      </c:dateAx>
      <c:valAx>
        <c:axId val="1474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9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37824"/>
        <c:axId val="14744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37824"/>
        <c:axId val="147440000"/>
      </c:lineChart>
      <c:dateAx>
        <c:axId val="147437824"/>
        <c:scaling>
          <c:orientation val="minMax"/>
        </c:scaling>
        <c:delete val="1"/>
        <c:axPos val="b"/>
        <c:numFmt formatCode="ge" sourceLinked="1"/>
        <c:majorTickMark val="none"/>
        <c:minorTickMark val="none"/>
        <c:tickLblPos val="none"/>
        <c:crossAx val="147440000"/>
        <c:crosses val="autoZero"/>
        <c:auto val="1"/>
        <c:lblOffset val="100"/>
        <c:baseTimeUnit val="years"/>
      </c:dateAx>
      <c:valAx>
        <c:axId val="14744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846464"/>
        <c:axId val="1488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846464"/>
        <c:axId val="148852736"/>
      </c:lineChart>
      <c:dateAx>
        <c:axId val="148846464"/>
        <c:scaling>
          <c:orientation val="minMax"/>
        </c:scaling>
        <c:delete val="1"/>
        <c:axPos val="b"/>
        <c:numFmt formatCode="ge" sourceLinked="1"/>
        <c:majorTickMark val="none"/>
        <c:minorTickMark val="none"/>
        <c:tickLblPos val="none"/>
        <c:crossAx val="148852736"/>
        <c:crosses val="autoZero"/>
        <c:auto val="1"/>
        <c:lblOffset val="100"/>
        <c:baseTimeUnit val="years"/>
      </c:dateAx>
      <c:valAx>
        <c:axId val="1488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872576"/>
        <c:axId val="1488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872576"/>
        <c:axId val="148895232"/>
      </c:lineChart>
      <c:dateAx>
        <c:axId val="148872576"/>
        <c:scaling>
          <c:orientation val="minMax"/>
        </c:scaling>
        <c:delete val="1"/>
        <c:axPos val="b"/>
        <c:numFmt formatCode="ge" sourceLinked="1"/>
        <c:majorTickMark val="none"/>
        <c:minorTickMark val="none"/>
        <c:tickLblPos val="none"/>
        <c:crossAx val="148895232"/>
        <c:crosses val="autoZero"/>
        <c:auto val="1"/>
        <c:lblOffset val="100"/>
        <c:baseTimeUnit val="years"/>
      </c:dateAx>
      <c:valAx>
        <c:axId val="1488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7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8602240"/>
        <c:axId val="1486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8602240"/>
        <c:axId val="148616704"/>
      </c:lineChart>
      <c:dateAx>
        <c:axId val="148602240"/>
        <c:scaling>
          <c:orientation val="minMax"/>
        </c:scaling>
        <c:delete val="1"/>
        <c:axPos val="b"/>
        <c:numFmt formatCode="ge" sourceLinked="1"/>
        <c:majorTickMark val="none"/>
        <c:minorTickMark val="none"/>
        <c:tickLblPos val="none"/>
        <c:crossAx val="148616704"/>
        <c:crosses val="autoZero"/>
        <c:auto val="1"/>
        <c:lblOffset val="100"/>
        <c:baseTimeUnit val="years"/>
      </c:dateAx>
      <c:valAx>
        <c:axId val="1486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2754.79</c:v>
                </c:pt>
                <c:pt idx="1">
                  <c:v>2696.48</c:v>
                </c:pt>
                <c:pt idx="2">
                  <c:v>2140.66</c:v>
                </c:pt>
                <c:pt idx="3">
                  <c:v>2243.2399999999998</c:v>
                </c:pt>
                <c:pt idx="4">
                  <c:v>27.86</c:v>
                </c:pt>
              </c:numCache>
            </c:numRef>
          </c:val>
        </c:ser>
        <c:dLbls>
          <c:showLegendKey val="0"/>
          <c:showVal val="0"/>
          <c:showCatName val="0"/>
          <c:showSerName val="0"/>
          <c:showPercent val="0"/>
          <c:showBubbleSize val="0"/>
        </c:dLbls>
        <c:gapWidth val="150"/>
        <c:axId val="148646912"/>
        <c:axId val="14865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ser>
        <c:dLbls>
          <c:showLegendKey val="0"/>
          <c:showVal val="0"/>
          <c:showCatName val="0"/>
          <c:showSerName val="0"/>
          <c:showPercent val="0"/>
          <c:showBubbleSize val="0"/>
        </c:dLbls>
        <c:marker val="1"/>
        <c:smooth val="0"/>
        <c:axId val="148646912"/>
        <c:axId val="148653184"/>
      </c:lineChart>
      <c:dateAx>
        <c:axId val="148646912"/>
        <c:scaling>
          <c:orientation val="minMax"/>
        </c:scaling>
        <c:delete val="1"/>
        <c:axPos val="b"/>
        <c:numFmt formatCode="ge" sourceLinked="1"/>
        <c:majorTickMark val="none"/>
        <c:minorTickMark val="none"/>
        <c:tickLblPos val="none"/>
        <c:crossAx val="148653184"/>
        <c:crosses val="autoZero"/>
        <c:auto val="1"/>
        <c:lblOffset val="100"/>
        <c:baseTimeUnit val="years"/>
      </c:dateAx>
      <c:valAx>
        <c:axId val="14865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33.96</c:v>
                </c:pt>
                <c:pt idx="1">
                  <c:v>35.659999999999997</c:v>
                </c:pt>
                <c:pt idx="2">
                  <c:v>31.1</c:v>
                </c:pt>
                <c:pt idx="3">
                  <c:v>33.24</c:v>
                </c:pt>
                <c:pt idx="4">
                  <c:v>66.64</c:v>
                </c:pt>
              </c:numCache>
            </c:numRef>
          </c:val>
        </c:ser>
        <c:dLbls>
          <c:showLegendKey val="0"/>
          <c:showVal val="0"/>
          <c:showCatName val="0"/>
          <c:showSerName val="0"/>
          <c:showPercent val="0"/>
          <c:showBubbleSize val="0"/>
        </c:dLbls>
        <c:gapWidth val="150"/>
        <c:axId val="148660992"/>
        <c:axId val="148662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ser>
        <c:dLbls>
          <c:showLegendKey val="0"/>
          <c:showVal val="0"/>
          <c:showCatName val="0"/>
          <c:showSerName val="0"/>
          <c:showPercent val="0"/>
          <c:showBubbleSize val="0"/>
        </c:dLbls>
        <c:marker val="1"/>
        <c:smooth val="0"/>
        <c:axId val="148660992"/>
        <c:axId val="148662912"/>
      </c:lineChart>
      <c:dateAx>
        <c:axId val="148660992"/>
        <c:scaling>
          <c:orientation val="minMax"/>
        </c:scaling>
        <c:delete val="1"/>
        <c:axPos val="b"/>
        <c:numFmt formatCode="ge" sourceLinked="1"/>
        <c:majorTickMark val="none"/>
        <c:minorTickMark val="none"/>
        <c:tickLblPos val="none"/>
        <c:crossAx val="148662912"/>
        <c:crosses val="autoZero"/>
        <c:auto val="1"/>
        <c:lblOffset val="100"/>
        <c:baseTimeUnit val="years"/>
      </c:dateAx>
      <c:valAx>
        <c:axId val="1486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412.87</c:v>
                </c:pt>
                <c:pt idx="1">
                  <c:v>427.09</c:v>
                </c:pt>
                <c:pt idx="2">
                  <c:v>497.04</c:v>
                </c:pt>
                <c:pt idx="3">
                  <c:v>471.48</c:v>
                </c:pt>
                <c:pt idx="4">
                  <c:v>232.39</c:v>
                </c:pt>
              </c:numCache>
            </c:numRef>
          </c:val>
        </c:ser>
        <c:dLbls>
          <c:showLegendKey val="0"/>
          <c:showVal val="0"/>
          <c:showCatName val="0"/>
          <c:showSerName val="0"/>
          <c:showPercent val="0"/>
          <c:showBubbleSize val="0"/>
        </c:dLbls>
        <c:gapWidth val="150"/>
        <c:axId val="148783104"/>
        <c:axId val="14878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ser>
        <c:dLbls>
          <c:showLegendKey val="0"/>
          <c:showVal val="0"/>
          <c:showCatName val="0"/>
          <c:showSerName val="0"/>
          <c:showPercent val="0"/>
          <c:showBubbleSize val="0"/>
        </c:dLbls>
        <c:marker val="1"/>
        <c:smooth val="0"/>
        <c:axId val="148783104"/>
        <c:axId val="148785024"/>
      </c:lineChart>
      <c:dateAx>
        <c:axId val="148783104"/>
        <c:scaling>
          <c:orientation val="minMax"/>
        </c:scaling>
        <c:delete val="1"/>
        <c:axPos val="b"/>
        <c:numFmt formatCode="ge" sourceLinked="1"/>
        <c:majorTickMark val="none"/>
        <c:minorTickMark val="none"/>
        <c:tickLblPos val="none"/>
        <c:crossAx val="148785024"/>
        <c:crosses val="autoZero"/>
        <c:auto val="1"/>
        <c:lblOffset val="100"/>
        <c:baseTimeUnit val="years"/>
      </c:dateAx>
      <c:valAx>
        <c:axId val="14878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佐賀県　小城市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45641</v>
      </c>
      <c r="AM8" s="50"/>
      <c r="AN8" s="50"/>
      <c r="AO8" s="50"/>
      <c r="AP8" s="50"/>
      <c r="AQ8" s="50"/>
      <c r="AR8" s="50"/>
      <c r="AS8" s="50"/>
      <c r="AT8" s="45">
        <f>データ!T6</f>
        <v>95.81</v>
      </c>
      <c r="AU8" s="45"/>
      <c r="AV8" s="45"/>
      <c r="AW8" s="45"/>
      <c r="AX8" s="45"/>
      <c r="AY8" s="45"/>
      <c r="AZ8" s="45"/>
      <c r="BA8" s="45"/>
      <c r="BB8" s="45">
        <f>データ!U6</f>
        <v>476.37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5.83</v>
      </c>
      <c r="Q10" s="45"/>
      <c r="R10" s="45"/>
      <c r="S10" s="45"/>
      <c r="T10" s="45"/>
      <c r="U10" s="45"/>
      <c r="V10" s="45"/>
      <c r="W10" s="45">
        <f>データ!Q6</f>
        <v>79.02</v>
      </c>
      <c r="X10" s="45"/>
      <c r="Y10" s="45"/>
      <c r="Z10" s="45"/>
      <c r="AA10" s="45"/>
      <c r="AB10" s="45"/>
      <c r="AC10" s="45"/>
      <c r="AD10" s="50">
        <f>データ!R6</f>
        <v>2970</v>
      </c>
      <c r="AE10" s="50"/>
      <c r="AF10" s="50"/>
      <c r="AG10" s="50"/>
      <c r="AH10" s="50"/>
      <c r="AI10" s="50"/>
      <c r="AJ10" s="50"/>
      <c r="AK10" s="2"/>
      <c r="AL10" s="50">
        <f>データ!V6</f>
        <v>2652</v>
      </c>
      <c r="AM10" s="50"/>
      <c r="AN10" s="50"/>
      <c r="AO10" s="50"/>
      <c r="AP10" s="50"/>
      <c r="AQ10" s="50"/>
      <c r="AR10" s="50"/>
      <c r="AS10" s="50"/>
      <c r="AT10" s="45">
        <f>データ!W6</f>
        <v>1.41</v>
      </c>
      <c r="AU10" s="45"/>
      <c r="AV10" s="45"/>
      <c r="AW10" s="45"/>
      <c r="AX10" s="45"/>
      <c r="AY10" s="45"/>
      <c r="AZ10" s="45"/>
      <c r="BA10" s="45"/>
      <c r="BB10" s="45">
        <f>データ!X6</f>
        <v>1880.85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412082</v>
      </c>
      <c r="D6" s="33">
        <f t="shared" si="3"/>
        <v>47</v>
      </c>
      <c r="E6" s="33">
        <f t="shared" si="3"/>
        <v>17</v>
      </c>
      <c r="F6" s="33">
        <f t="shared" si="3"/>
        <v>5</v>
      </c>
      <c r="G6" s="33">
        <f t="shared" si="3"/>
        <v>0</v>
      </c>
      <c r="H6" s="33" t="str">
        <f t="shared" si="3"/>
        <v>佐賀県　小城市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5.83</v>
      </c>
      <c r="Q6" s="34">
        <f t="shared" si="3"/>
        <v>79.02</v>
      </c>
      <c r="R6" s="34">
        <f t="shared" si="3"/>
        <v>2970</v>
      </c>
      <c r="S6" s="34">
        <f t="shared" si="3"/>
        <v>45641</v>
      </c>
      <c r="T6" s="34">
        <f t="shared" si="3"/>
        <v>95.81</v>
      </c>
      <c r="U6" s="34">
        <f t="shared" si="3"/>
        <v>476.37</v>
      </c>
      <c r="V6" s="34">
        <f t="shared" si="3"/>
        <v>2652</v>
      </c>
      <c r="W6" s="34">
        <f t="shared" si="3"/>
        <v>1.41</v>
      </c>
      <c r="X6" s="34">
        <f t="shared" si="3"/>
        <v>1880.85</v>
      </c>
      <c r="Y6" s="35">
        <f>IF(Y7="",NA(),Y7)</f>
        <v>61.27</v>
      </c>
      <c r="Z6" s="35">
        <f t="shared" ref="Z6:AH6" si="4">IF(Z7="",NA(),Z7)</f>
        <v>61.73</v>
      </c>
      <c r="AA6" s="35">
        <f t="shared" si="4"/>
        <v>56.85</v>
      </c>
      <c r="AB6" s="35">
        <f t="shared" si="4"/>
        <v>80.39</v>
      </c>
      <c r="AC6" s="35">
        <f t="shared" si="4"/>
        <v>89.27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2754.79</v>
      </c>
      <c r="BG6" s="35">
        <f t="shared" ref="BG6:BO6" si="7">IF(BG7="",NA(),BG7)</f>
        <v>2696.48</v>
      </c>
      <c r="BH6" s="35">
        <f t="shared" si="7"/>
        <v>2140.66</v>
      </c>
      <c r="BI6" s="35">
        <f t="shared" si="7"/>
        <v>2243.2399999999998</v>
      </c>
      <c r="BJ6" s="35">
        <f t="shared" si="7"/>
        <v>27.86</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33.96</v>
      </c>
      <c r="BR6" s="35">
        <f t="shared" ref="BR6:BZ6" si="8">IF(BR7="",NA(),BR7)</f>
        <v>35.659999999999997</v>
      </c>
      <c r="BS6" s="35">
        <f t="shared" si="8"/>
        <v>31.1</v>
      </c>
      <c r="BT6" s="35">
        <f t="shared" si="8"/>
        <v>33.24</v>
      </c>
      <c r="BU6" s="35">
        <f t="shared" si="8"/>
        <v>66.64</v>
      </c>
      <c r="BV6" s="35">
        <f t="shared" si="8"/>
        <v>42.48</v>
      </c>
      <c r="BW6" s="35">
        <f t="shared" si="8"/>
        <v>41.04</v>
      </c>
      <c r="BX6" s="35">
        <f t="shared" si="8"/>
        <v>41.08</v>
      </c>
      <c r="BY6" s="35">
        <f t="shared" si="8"/>
        <v>52.19</v>
      </c>
      <c r="BZ6" s="35">
        <f t="shared" si="8"/>
        <v>55.32</v>
      </c>
      <c r="CA6" s="34" t="str">
        <f>IF(CA7="","",IF(CA7="-","【-】","【"&amp;SUBSTITUTE(TEXT(CA7,"#,##0.00"),"-","△")&amp;"】"))</f>
        <v>【55.73】</v>
      </c>
      <c r="CB6" s="35">
        <f>IF(CB7="",NA(),CB7)</f>
        <v>412.87</v>
      </c>
      <c r="CC6" s="35">
        <f t="shared" ref="CC6:CK6" si="9">IF(CC7="",NA(),CC7)</f>
        <v>427.09</v>
      </c>
      <c r="CD6" s="35">
        <f t="shared" si="9"/>
        <v>497.04</v>
      </c>
      <c r="CE6" s="35">
        <f t="shared" si="9"/>
        <v>471.48</v>
      </c>
      <c r="CF6" s="35">
        <f t="shared" si="9"/>
        <v>232.39</v>
      </c>
      <c r="CG6" s="35">
        <f t="shared" si="9"/>
        <v>343.8</v>
      </c>
      <c r="CH6" s="35">
        <f t="shared" si="9"/>
        <v>357.08</v>
      </c>
      <c r="CI6" s="35">
        <f t="shared" si="9"/>
        <v>378.08</v>
      </c>
      <c r="CJ6" s="35">
        <f t="shared" si="9"/>
        <v>296.14</v>
      </c>
      <c r="CK6" s="35">
        <f t="shared" si="9"/>
        <v>283.17</v>
      </c>
      <c r="CL6" s="34" t="str">
        <f>IF(CL7="","",IF(CL7="-","【-】","【"&amp;SUBSTITUTE(TEXT(CL7,"#,##0.00"),"-","△")&amp;"】"))</f>
        <v>【276.78】</v>
      </c>
      <c r="CM6" s="35">
        <f>IF(CM7="",NA(),CM7)</f>
        <v>34.450000000000003</v>
      </c>
      <c r="CN6" s="35">
        <f t="shared" ref="CN6:CV6" si="10">IF(CN7="",NA(),CN7)</f>
        <v>39.81</v>
      </c>
      <c r="CO6" s="35">
        <f t="shared" si="10"/>
        <v>39.96</v>
      </c>
      <c r="CP6" s="35">
        <f t="shared" si="10"/>
        <v>47.18</v>
      </c>
      <c r="CQ6" s="35">
        <f t="shared" si="10"/>
        <v>40.89</v>
      </c>
      <c r="CR6" s="35">
        <f t="shared" si="10"/>
        <v>46.06</v>
      </c>
      <c r="CS6" s="35">
        <f t="shared" si="10"/>
        <v>45.95</v>
      </c>
      <c r="CT6" s="35">
        <f t="shared" si="10"/>
        <v>44.69</v>
      </c>
      <c r="CU6" s="35">
        <f t="shared" si="10"/>
        <v>52.31</v>
      </c>
      <c r="CV6" s="35">
        <f t="shared" si="10"/>
        <v>60.65</v>
      </c>
      <c r="CW6" s="34" t="str">
        <f>IF(CW7="","",IF(CW7="-","【-】","【"&amp;SUBSTITUTE(TEXT(CW7,"#,##0.00"),"-","△")&amp;"】"))</f>
        <v>【59.15】</v>
      </c>
      <c r="CX6" s="35">
        <f>IF(CX7="",NA(),CX7)</f>
        <v>75.14</v>
      </c>
      <c r="CY6" s="35">
        <f t="shared" ref="CY6:DG6" si="11">IF(CY7="",NA(),CY7)</f>
        <v>76.78</v>
      </c>
      <c r="CZ6" s="35">
        <f t="shared" si="11"/>
        <v>77.72</v>
      </c>
      <c r="DA6" s="35">
        <f t="shared" si="11"/>
        <v>79.47</v>
      </c>
      <c r="DB6" s="35">
        <f t="shared" si="11"/>
        <v>78.849999999999994</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x14ac:dyDescent="0.15">
      <c r="A7" s="28"/>
      <c r="B7" s="37">
        <v>2016</v>
      </c>
      <c r="C7" s="37">
        <v>412082</v>
      </c>
      <c r="D7" s="37">
        <v>47</v>
      </c>
      <c r="E7" s="37">
        <v>17</v>
      </c>
      <c r="F7" s="37">
        <v>5</v>
      </c>
      <c r="G7" s="37">
        <v>0</v>
      </c>
      <c r="H7" s="37" t="s">
        <v>109</v>
      </c>
      <c r="I7" s="37" t="s">
        <v>110</v>
      </c>
      <c r="J7" s="37" t="s">
        <v>111</v>
      </c>
      <c r="K7" s="37" t="s">
        <v>112</v>
      </c>
      <c r="L7" s="37" t="s">
        <v>113</v>
      </c>
      <c r="M7" s="37"/>
      <c r="N7" s="38" t="s">
        <v>114</v>
      </c>
      <c r="O7" s="38" t="s">
        <v>115</v>
      </c>
      <c r="P7" s="38">
        <v>5.83</v>
      </c>
      <c r="Q7" s="38">
        <v>79.02</v>
      </c>
      <c r="R7" s="38">
        <v>2970</v>
      </c>
      <c r="S7" s="38">
        <v>45641</v>
      </c>
      <c r="T7" s="38">
        <v>95.81</v>
      </c>
      <c r="U7" s="38">
        <v>476.37</v>
      </c>
      <c r="V7" s="38">
        <v>2652</v>
      </c>
      <c r="W7" s="38">
        <v>1.41</v>
      </c>
      <c r="X7" s="38">
        <v>1880.85</v>
      </c>
      <c r="Y7" s="38">
        <v>61.27</v>
      </c>
      <c r="Z7" s="38">
        <v>61.73</v>
      </c>
      <c r="AA7" s="38">
        <v>56.85</v>
      </c>
      <c r="AB7" s="38">
        <v>80.39</v>
      </c>
      <c r="AC7" s="38">
        <v>89.27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2754.79</v>
      </c>
      <c r="BG7" s="38">
        <v>2696.48</v>
      </c>
      <c r="BH7" s="38">
        <v>2140.66</v>
      </c>
      <c r="BI7" s="38">
        <v>2243.2399999999998</v>
      </c>
      <c r="BJ7" s="38">
        <v>27.86</v>
      </c>
      <c r="BK7" s="38">
        <v>1144.05</v>
      </c>
      <c r="BL7" s="38">
        <v>1117.1099999999999</v>
      </c>
      <c r="BM7" s="38">
        <v>1161.05</v>
      </c>
      <c r="BN7" s="38">
        <v>1081.8</v>
      </c>
      <c r="BO7" s="38">
        <v>974.93</v>
      </c>
      <c r="BP7" s="38">
        <v>914.53</v>
      </c>
      <c r="BQ7" s="38">
        <v>33.96</v>
      </c>
      <c r="BR7" s="38">
        <v>35.659999999999997</v>
      </c>
      <c r="BS7" s="38">
        <v>31.1</v>
      </c>
      <c r="BT7" s="38">
        <v>33.24</v>
      </c>
      <c r="BU7" s="38">
        <v>66.64</v>
      </c>
      <c r="BV7" s="38">
        <v>42.48</v>
      </c>
      <c r="BW7" s="38">
        <v>41.04</v>
      </c>
      <c r="BX7" s="38">
        <v>41.08</v>
      </c>
      <c r="BY7" s="38">
        <v>52.19</v>
      </c>
      <c r="BZ7" s="38">
        <v>55.32</v>
      </c>
      <c r="CA7" s="38">
        <v>55.73</v>
      </c>
      <c r="CB7" s="38">
        <v>412.87</v>
      </c>
      <c r="CC7" s="38">
        <v>427.09</v>
      </c>
      <c r="CD7" s="38">
        <v>497.04</v>
      </c>
      <c r="CE7" s="38">
        <v>471.48</v>
      </c>
      <c r="CF7" s="38">
        <v>232.39</v>
      </c>
      <c r="CG7" s="38">
        <v>343.8</v>
      </c>
      <c r="CH7" s="38">
        <v>357.08</v>
      </c>
      <c r="CI7" s="38">
        <v>378.08</v>
      </c>
      <c r="CJ7" s="38">
        <v>296.14</v>
      </c>
      <c r="CK7" s="38">
        <v>283.17</v>
      </c>
      <c r="CL7" s="38">
        <v>276.77999999999997</v>
      </c>
      <c r="CM7" s="38">
        <v>34.450000000000003</v>
      </c>
      <c r="CN7" s="38">
        <v>39.81</v>
      </c>
      <c r="CO7" s="38">
        <v>39.96</v>
      </c>
      <c r="CP7" s="38">
        <v>47.18</v>
      </c>
      <c r="CQ7" s="38">
        <v>40.89</v>
      </c>
      <c r="CR7" s="38">
        <v>46.06</v>
      </c>
      <c r="CS7" s="38">
        <v>45.95</v>
      </c>
      <c r="CT7" s="38">
        <v>44.69</v>
      </c>
      <c r="CU7" s="38">
        <v>52.31</v>
      </c>
      <c r="CV7" s="38">
        <v>60.65</v>
      </c>
      <c r="CW7" s="38">
        <v>59.15</v>
      </c>
      <c r="CX7" s="38">
        <v>75.14</v>
      </c>
      <c r="CY7" s="38">
        <v>76.78</v>
      </c>
      <c r="CZ7" s="38">
        <v>77.72</v>
      </c>
      <c r="DA7" s="38">
        <v>79.47</v>
      </c>
      <c r="DB7" s="38">
        <v>78.849999999999994</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2018-02-27T02:14:17Z</cp:lastPrinted>
  <dcterms:created xsi:type="dcterms:W3CDTF">2017-12-25T02:33:26Z</dcterms:created>
  <dcterms:modified xsi:type="dcterms:W3CDTF">2018-02-27T02:14:23Z</dcterms:modified>
  <cp:category/>
</cp:coreProperties>
</file>